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<sst xmlns="http://schemas.openxmlformats.org/spreadsheetml/2006/main" count="126" uniqueCount="123">
  <si>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</si>
  <si>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</si>
  <si>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</si>
  <si>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</si>
  <si>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</si>
  <si>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</si>
  <si>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</si>
  <si>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</si>
  <si>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</si>
  <si>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</si>
  <si>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</si>
  <si>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</si>
  <si>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</si>
  <si>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</si>
  <si>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</si>
  <si>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</si>
  <si>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</si>
  <si>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</si>
  <si>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</si>
  <si>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</si>
  <si>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</si>
  <si>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</si>
  <si>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</si>
  <si>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</si>
  <si>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</si>
  <si>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</si>
  <si>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</si>
  <si>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</si>
  <si>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</si>
  <si>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</si>
  <si>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</si>
  <si>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</si>
  <si>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</si>
  <si>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</si>
  <si>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</si>
  <si>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</si>
  <si>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</si>
  <si>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</si>
  <si>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</si>
  <si>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</si>
  <si>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</si>
  <si>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</si>
  <si>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</si>
  <si>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</si>
  <si>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</si>
  <si>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</si>
  <si>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</si>
  <si>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</si>
  <si>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</si>
  <si>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</si>
  <si>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</si>
  <si>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</si>
  <si>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</si>
  <si>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</si>
  <si>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</si>
  <si>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</si>
  <si>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</si>
  <si>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</si>
  <si>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</si>
  <si>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</si>
  <si>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</si>
  <si>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</si>
  <si>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</si>
  <si>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</si>
  <si>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</si>
  <si>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</si>
  <si>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</si>
  <si>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</si>
  <si>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</si>
  <si>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</si>
  <si>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</si>
  <si>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</si>
  <si>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</si>
  <si>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</si>
  <si>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</si>
  <si>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</si>
  <si>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</si>
  <si>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</si>
  <si>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</si>
  <si>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</si>
  <si>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</si>
  <si>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</si>
  <si>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</si>
  <si>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</si>
  <si>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</si>
  <si>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</si>
  <si>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</si>
  <si>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</si>
  <si>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</si>
  <si>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</si>
  <si>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</si>
  <si>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</si>
  <si>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</si>
  <si>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</si>
  <si>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</si>
  <si>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</si>
  <si>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</si>
  <si>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</si>
  <si>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</si>
  <si>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</si>
  <si>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</si>
  <si>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</si>
  <si>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</si>
  <si>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</si>
  <si>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</si>
  <si>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</si>
  <si>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</si>
  <si>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</si>
  <si>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</si>
  <si>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</si>
  <si>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</si>
  <si>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</si>
  <si>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</si>
  <si>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</si>
  <si>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</si>
  <si>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</si>
  <si>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</si>
  <si>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</si>
  <si>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</si>
  <si>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</si>
  <si>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</si>
  <si>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</si>
  <si>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07.07.16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</si>
</sst>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8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8" activePane="bottomLeft" state="frozen"/>
      <selection pane="topLeft" activeCell="A1" sqref="A1"/>
      <selection pane="bottomLeft" activeCell="J1" sqref="J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78" t="s">
        <v>11</v>
      </c>
      <c r="B1" s="78"/>
      <c r="C1" s="78"/>
      <c r="D1" s="78"/>
      <c r="E1" s="78"/>
      <c r="F1" s="78"/>
      <c r="G1" s="78"/>
      <c r="H1" s="78"/>
    </row>
    <row r="2" spans="1:8" ht="20.25" customHeight="1">
      <c r="A2" s="79" t="s">
        <v>12</v>
      </c>
      <c r="B2" s="79"/>
      <c r="C2" s="79"/>
      <c r="D2" s="79"/>
      <c r="E2" s="79"/>
      <c r="F2" s="79"/>
      <c r="G2" s="79"/>
      <c r="H2" s="79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81" t="s">
        <v>8</v>
      </c>
      <c r="B4" s="12"/>
      <c r="C4" s="81" t="s">
        <v>14</v>
      </c>
      <c r="D4" s="80" t="s">
        <v>15</v>
      </c>
      <c r="E4" s="80" t="s">
        <v>0</v>
      </c>
      <c r="F4" s="80" t="s">
        <v>1</v>
      </c>
      <c r="G4" s="14" t="s">
        <v>2</v>
      </c>
      <c r="H4" s="80" t="s">
        <v>122</v>
      </c>
      <c r="I4" s="82" t="s">
        <v>42</v>
      </c>
      <c r="J4" s="82" t="s">
        <v>120</v>
      </c>
      <c r="K4" s="87" t="s">
        <v>121</v>
      </c>
      <c r="L4" s="82" t="s">
        <v>43</v>
      </c>
      <c r="M4" s="82" t="s">
        <v>44</v>
      </c>
      <c r="N4" s="82" t="s">
        <v>45</v>
      </c>
      <c r="O4" s="82" t="s">
        <v>46</v>
      </c>
      <c r="P4" s="82" t="s">
        <v>47</v>
      </c>
      <c r="Q4" s="82" t="s">
        <v>48</v>
      </c>
      <c r="R4" s="82" t="s">
        <v>49</v>
      </c>
      <c r="S4" s="82" t="s">
        <v>50</v>
      </c>
      <c r="T4" s="82" t="s">
        <v>51</v>
      </c>
      <c r="U4" s="82" t="s">
        <v>52</v>
      </c>
      <c r="V4" s="82" t="s">
        <v>53</v>
      </c>
      <c r="W4" s="82" t="s">
        <v>54</v>
      </c>
      <c r="X4" s="82" t="s">
        <v>55</v>
      </c>
    </row>
    <row r="5" spans="1:24" ht="55.5" customHeight="1">
      <c r="A5" s="81"/>
      <c r="B5" s="15" t="s">
        <v>9</v>
      </c>
      <c r="C5" s="81"/>
      <c r="D5" s="80"/>
      <c r="E5" s="80"/>
      <c r="F5" s="80"/>
      <c r="G5" s="13" t="s">
        <v>7</v>
      </c>
      <c r="H5" s="80"/>
      <c r="I5" s="83"/>
      <c r="J5" s="89"/>
      <c r="K5" s="88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83"/>
      <c r="K6" s="52"/>
    </row>
    <row r="7" spans="1:25" s="16" customFormat="1" ht="19.5" customHeight="1">
      <c r="A7" s="84" t="s">
        <v>16</v>
      </c>
      <c r="B7" s="85"/>
      <c r="C7" s="85"/>
      <c r="D7" s="85"/>
      <c r="E7" s="85"/>
      <c r="F7" s="85"/>
      <c r="G7" s="85"/>
      <c r="H7" s="85"/>
      <c r="I7" s="86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63063254.800000004</v>
      </c>
      <c r="I8" s="72">
        <f>H8/D8*100</f>
        <v>52.51331909067202</v>
      </c>
      <c r="J8" s="76">
        <f>H8/(L8+M8+N8+O8+P8+Q8+R8+N23+O23+P23+Q23+R23)*100</f>
        <v>74.7210329917668</v>
      </c>
      <c r="K8" s="69">
        <f>K9+K15</f>
        <v>6153939.96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19912117.189999998</v>
      </c>
      <c r="I9" s="23">
        <f>H9/D9*100</f>
        <v>63.95080107936935</v>
      </c>
      <c r="J9" s="74">
        <f>H9/(L8+M8+N8+O8+P8+Q8+R8)*100</f>
        <v>76.3909826308349</v>
      </c>
      <c r="K9" s="23">
        <f>L9+M9+N9+O9+P9+Q9+R9-H10-H11-H12-H13-H14</f>
        <v>3161735.0299999993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90">
        <f>(H10+H11+H12+H13+H14)/(L9+M9+N9+O9+P9+Q9+R9)*100</f>
        <v>81.84465140998618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91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91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49">
        <f t="shared" si="1"/>
        <v>38.36555</v>
      </c>
      <c r="J13" s="91"/>
      <c r="K13" s="54">
        <f>E13-H13</f>
        <v>1232689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92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5658956.47</v>
      </c>
      <c r="I15" s="49">
        <f t="shared" si="1"/>
        <v>47.21423421243649</v>
      </c>
      <c r="J15" s="90">
        <f>H15/(L15+M15+N15+O15+P15+Q15+R15)*100</f>
        <v>65.41267938891995</v>
      </c>
      <c r="K15" s="55">
        <f>L15+M15+N15+O15+P15+Q15+R15-H15</f>
        <v>2992204.9300000006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</f>
        <v>2451615.2100000004</v>
      </c>
      <c r="I16" s="50">
        <f>H16/D16*100</f>
        <v>59.890441187248086</v>
      </c>
      <c r="J16" s="91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91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91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</f>
        <v>529760.14</v>
      </c>
      <c r="I19" s="50">
        <f t="shared" si="1"/>
        <v>64.67588084482969</v>
      </c>
      <c r="J19" s="91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91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91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92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43151137.61000001</v>
      </c>
      <c r="I23" s="48">
        <f>H23/D23*100</f>
        <v>48.50982380662236</v>
      </c>
      <c r="J23" s="74">
        <f>H23/(L23+M23+N23+O23+P23+Q23+R23)*100</f>
        <v>73.97480710784697</v>
      </c>
      <c r="K23" s="55">
        <f>L23+M23+N23+O23+P23+Q23+R23-H23</f>
        <v>15181069.389999993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4.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</f>
        <v>35000</v>
      </c>
      <c r="I29" s="49">
        <f>H29/D29*100</f>
        <v>14.000000000000002</v>
      </c>
      <c r="J29" s="73">
        <f t="shared" si="9"/>
        <v>14.000000000000002</v>
      </c>
      <c r="K29" s="55">
        <f t="shared" si="4"/>
        <v>215000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v>14000</v>
      </c>
      <c r="I32" s="49">
        <f>H32/D32*100</f>
        <v>2</v>
      </c>
      <c r="J32" s="73">
        <f t="shared" si="9"/>
        <v>3.099669885157231</v>
      </c>
      <c r="K32" s="55">
        <f t="shared" si="4"/>
        <v>437661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</f>
        <v>16603009.260000004</v>
      </c>
      <c r="I40" s="49">
        <f t="shared" si="10"/>
        <v>75.86465119551988</v>
      </c>
      <c r="J40" s="73">
        <f t="shared" si="9"/>
        <v>79.95180098036853</v>
      </c>
      <c r="K40" s="55">
        <f t="shared" si="4"/>
        <v>4163263.7399999965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</f>
        <v>3668000</v>
      </c>
      <c r="I42" s="49">
        <f t="shared" si="10"/>
        <v>73.36</v>
      </c>
      <c r="J42" s="73">
        <f t="shared" si="9"/>
        <v>89.07236522583779</v>
      </c>
      <c r="K42" s="55">
        <f t="shared" si="4"/>
        <v>450000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</f>
        <v>57000</v>
      </c>
      <c r="I43" s="49">
        <f t="shared" si="10"/>
        <v>3.8</v>
      </c>
      <c r="J43" s="73">
        <f t="shared" si="9"/>
        <v>3.8</v>
      </c>
      <c r="K43" s="55">
        <f t="shared" si="4"/>
        <v>1443000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</f>
        <v>5252355.35</v>
      </c>
      <c r="I46" s="49">
        <f>H46/D46*100</f>
        <v>78.39336343283581</v>
      </c>
      <c r="J46" s="73">
        <f t="shared" si="9"/>
        <v>78.39336343283581</v>
      </c>
      <c r="K46" s="55">
        <f t="shared" si="4"/>
        <v>1447644.6500000004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4" t="s">
        <v>30</v>
      </c>
      <c r="B49" s="85"/>
      <c r="C49" s="85"/>
      <c r="D49" s="85"/>
      <c r="E49" s="85"/>
      <c r="F49" s="85"/>
      <c r="G49" s="85"/>
      <c r="H49" s="85"/>
      <c r="I49" s="85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25687812.380000003</v>
      </c>
      <c r="I50" s="70">
        <f>H50/D50*100</f>
        <v>34.21104597880698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25687812.380000003</v>
      </c>
      <c r="I51" s="51">
        <f>H51/D51*100</f>
        <v>34.21104597880698</v>
      </c>
      <c r="J51" s="73">
        <f t="shared" si="9"/>
        <v>67.1792379536055</v>
      </c>
      <c r="K51" s="55">
        <f>L51+M51+N51+O51+P51+Q51+R51-H51</f>
        <v>12549912.79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/>
      <c r="I72" s="49"/>
      <c r="J72" s="73"/>
      <c r="K72" s="55">
        <f t="shared" si="14"/>
        <v>300000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49"/>
      <c r="J74" s="73">
        <f t="shared" si="9"/>
        <v>0</v>
      </c>
      <c r="K74" s="55">
        <f t="shared" si="14"/>
        <v>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</f>
        <v>72317.85</v>
      </c>
      <c r="I88" s="49">
        <f>H88/D88*100</f>
        <v>28.471594488188977</v>
      </c>
      <c r="J88" s="73">
        <f t="shared" si="9"/>
        <v>28.471594488188977</v>
      </c>
      <c r="K88" s="55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49">
        <f>H89/D89*100</f>
        <v>51.059078875</v>
      </c>
      <c r="J89" s="73">
        <f t="shared" si="9"/>
        <v>99.77348094772839</v>
      </c>
      <c r="K89" s="55">
        <f t="shared" si="14"/>
        <v>18547.37999999989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88751067.18</v>
      </c>
      <c r="I102" s="47">
        <f>H102/D102*100</f>
        <v>45.472249244394106</v>
      </c>
      <c r="J102" s="73">
        <f t="shared" si="17"/>
        <v>72.36951214085904</v>
      </c>
      <c r="K102" s="55">
        <f t="shared" si="14"/>
        <v>33884922.14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9:I49"/>
    <mergeCell ref="L4:L5"/>
    <mergeCell ref="K4:K5"/>
    <mergeCell ref="J4:J6"/>
    <mergeCell ref="J10:J14"/>
    <mergeCell ref="J15:J22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2016-07-07T13:19:57Z</dcterms:modified>
  <cp:category/>
  <cp:version/>
  <cp:contentType/>
  <cp:contentStatus/>
</cp:coreProperties>
</file>